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PLO\ISM\Appalti Pubblici\AB-09-Fornitura radio VHF A1 Firenze-Fabro\0-Portale\04-Gara\"/>
    </mc:Choice>
  </mc:AlternateContent>
  <xr:revisionPtr revIDLastSave="0" documentId="13_ncr:1_{78D6C2D2-0311-4C44-A2BE-2231E6CFE7AA}" xr6:coauthVersionLast="44" xr6:coauthVersionMax="44" xr10:uidLastSave="{00000000-0000-0000-0000-000000000000}"/>
  <bookViews>
    <workbookView xWindow="-120" yWindow="-120" windowWidth="29040" windowHeight="15840" xr2:uid="{BC9C502A-3EF7-428C-9A97-CE244B4D7432}"/>
  </bookViews>
  <sheets>
    <sheet name="Foglio1" sheetId="1" r:id="rId1"/>
  </sheets>
  <definedNames>
    <definedName name="_xlnm.Print_Area" localSheetId="0">Foglio1!$A$1:$F$58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0" i="1" l="1"/>
  <c r="F50" i="1" s="1"/>
  <c r="F41" i="1"/>
  <c r="F42" i="1" s="1"/>
  <c r="F33" i="1"/>
  <c r="F32" i="1"/>
  <c r="F31" i="1"/>
  <c r="F30" i="1"/>
  <c r="F29" i="1"/>
  <c r="F45" i="1" l="1"/>
  <c r="F34" i="1"/>
  <c r="F37" i="1" s="1"/>
  <c r="F13" i="1" l="1"/>
  <c r="F14" i="1"/>
  <c r="F15" i="1"/>
  <c r="F16" i="1"/>
  <c r="F17" i="1"/>
  <c r="F18" i="1"/>
  <c r="F19" i="1"/>
  <c r="F20" i="1"/>
  <c r="F21" i="1"/>
  <c r="F8" i="1" l="1"/>
  <c r="F9" i="1" l="1"/>
  <c r="F10" i="1"/>
  <c r="F11" i="1"/>
  <c r="F12" i="1" l="1"/>
  <c r="F22" i="1" s="1"/>
  <c r="D47" i="1" s="1"/>
  <c r="D54" i="1" s="1"/>
  <c r="F25" i="1" l="1"/>
</calcChain>
</file>

<file path=xl/sharedStrings.xml><?xml version="1.0" encoding="utf-8"?>
<sst xmlns="http://schemas.openxmlformats.org/spreadsheetml/2006/main" count="83" uniqueCount="59">
  <si>
    <t>Legenda</t>
  </si>
  <si>
    <t>Ragione Sociale Concorrente</t>
  </si>
  <si>
    <t>Celle con calcolo automatico - NON MODIFICABILI</t>
  </si>
  <si>
    <t>Celle che il Concorrente deve compilare</t>
  </si>
  <si>
    <t>Nr.</t>
  </si>
  <si>
    <t>Quantità</t>
  </si>
  <si>
    <t>Totale</t>
  </si>
  <si>
    <t>Prezzo unitario
offerto</t>
  </si>
  <si>
    <t>% DI RIBASSO RISPETTO ALL'IMPORTO POSTO A BASE D'ASTA</t>
  </si>
  <si>
    <t>STAZIONE ISO MASTER DMR 2MT</t>
  </si>
  <si>
    <t>STAZIONE ISO MASTER DMR 4MT</t>
  </si>
  <si>
    <t>STAZIONE INTERFACCIA CO DMR</t>
  </si>
  <si>
    <t>STAZIONE MATRICE AUDIO DMR</t>
  </si>
  <si>
    <t>STAZIONE ISO DMR 2MT</t>
  </si>
  <si>
    <t>STAZIONE ISO DMR 4MT</t>
  </si>
  <si>
    <t>ARMADIO 19'' 44U</t>
  </si>
  <si>
    <t>Voce</t>
  </si>
  <si>
    <t>Descrizione</t>
  </si>
  <si>
    <t>Stazione ripetitrice master ridiffondente, VHF 160 MHz, funzionalità dual-mode automatico DMR-analogico come da prescrizioni tecniche "PT Rete VHF Sociale PS.docx"  protocollo D-0000-0004-19.</t>
  </si>
  <si>
    <t>Stazione ripetitrice master ridiffondente, VHF 80 MHz, funzionalità dual-mode automatico DMR-analogico come da prescrizioni tecniche "PT Rete VHF Sociale PS.docx"  protocollo D-0000-0004-19.</t>
  </si>
  <si>
    <t>Interfaccia analogico/digitale per rete isofrequenziale DMR equipaggiata di: interfaccia LAN RJ45 per il collegamento con la stazione Master in modalità unicast con accesso prioritario alla rete, doppio posto operatore locale integrato e modulare completo di altoparlante, display, vocoder AMBE2+ entrocontenuti e microfono di servizio con PTT, interfaccia 4 fili + E/M per fonia analogica, interfaccia 4 fili + E/M per fonia DMR timeslot 1, interfaccia 4 fili + E/M per fonia DMR timeslot 2, ricevitore GPS entrocontenuto in configurazione 1+1, alimentazione 48Vcc in configurazione 1+1 modulare, interfaccia LAN per invio e ricezione di segnalazione DMR per gestione traffico radio e radiolocalizzazione. L'interfaccia dovrà permettere il collegamento di consolle analogiche per effettuare comunicazioni DMR sui timeslot 1 e 2 consentendo l'ascolto di tutte le conversazioni in atto sul canale siano esse DMR che analogiche. In particolare l'interfaccia di Centrale Operativa dovrà essere in grado di consentire alle consolle analogiche di monitorare tutte le chiamate comprese quelle individuali tra terminali DMR. Riferimento prescrizioni tecniche "PT Rete VHF Sociale PS.docx"  protocollo D-0000-0004-19.</t>
  </si>
  <si>
    <t>Interfaccia analogico/digitale per rete isofrequenziale DMR equipaggiata di: interfaccia LAN RJ45 per il collegamento con la stazione Master in modalità unicast con accesso prioritario alla rete, doppio posto operatore locale integrato e modulare completo di altoparlante, display, vocoder AMBE2+ entrocontenuti e microfono di servizio con PTT, interfaccia 4 fili + E/M per fonia analogica, interfaccia 4 fili + E/M per fonia DMR timeslot 1, interfaccia 4 fili + E/M per fonia DMR timeslot 2, ricevitore GPS entrocontenuto in configurazione 1+1, alimentazione 48Vcc in configurazione 1+1 modulare, interfaccia LAN per invio e ricezione di segnalazione DMR per gestione traffico radio e radiolocalizzazione. L'interfaccia dovrà permettere il collegamento di consolle analogiche per effettuare comunicazioni DMR sui timeslot 1 e 2 consentendo l'ascolto di tutte le conversazioni in atto sul canale siano esse DMR che analogiche. In particolare l'interfaccia di Centrale Operativa dovrà essere in grado di consentire alle consolle analogiche di monitorare tutte le chiamate comprese quelle individuali tra terminali DMR. Riferimento prescrizioni tecniche "PT Rete VHF Sociale PS.docx"  protocollo D-0000-0004-19. Scorta</t>
  </si>
  <si>
    <t>Matrice audio analogica da alloggiarsi nell'armadio delle stazioni master, completa di interfacce 4 fili + E/M come da prescrizioni tecniche "PT Rete VHF Sociale PS.docx"  protocollo D-0000-0004-19.</t>
  </si>
  <si>
    <t>Matrice audio analogica da alloggiarsi nell'armadio delle stazioni master, completa di interfacce 4 fili + E/M come da prescrizioni tecniche "PT Rete VHF Sociale PS.docx"  protocollo D-0000-0004-19. Scorta</t>
  </si>
  <si>
    <t>Stazione ripetitrice satellite, VHF 160 MHz, funzionalità dual-mode automatico DMR-analogico, come da prescrizioni tecniche "PT Rete VHF Sociale PS.docx"  protocollo D-0000-0004-19.</t>
  </si>
  <si>
    <t>Stazione ripetitrice satellite, VHF 80 MHz, funzionalità dual-mode automatico DMR-analogico, come da prescrizioni tecniche "PT Rete VHF Sociale PS.docx"  protocollo D-0000-0004-19.</t>
  </si>
  <si>
    <t>Stazione ripetitrice satellite, VHF 160 MHz, funzionalità dual-mode automatico DMR-analogico, come da prescrizioni tecniche "PT Rete VHF Sociale PS.docx"  protocollo D-0000-0004-19. Sito di Galleria San Donato Nuova</t>
  </si>
  <si>
    <t>Stazione ripetitrice satellite, VHF 80 MHz, funzionalità dual-mode automatico DMR-analogico, come da prescrizioni tecniche "PT Rete VHF Sociale PS.docx"  protocollo D-0000-0004-19. Sito di Galleria San Donato Nuova</t>
  </si>
  <si>
    <t>Stazione ripetitrice satellite, VHF 160 MHz, funzionalità dual-mode automatico DMR-analogico, come da prescrizioni tecniche "PT Rete VHF Sociale PS.docx"  protocollo D-0000-0004-19. Scorte</t>
  </si>
  <si>
    <t>Stazione ripetitrice satellite, VHF 80 MHz, funzionalità dual-mode automatico DMR-analogico, come da prescrizioni tecniche "PT Rete VHF Sociale PS.docx"  protocollo D-0000-0004-19. Scorte</t>
  </si>
  <si>
    <t>Armadio per il contenimento delle stazioni ISO DMR 2MT e 4MT e relativi moduli. Riferimento prescrizioni tecniche "PT Rete VHF Sociale PS.docx"  protocollo D-0000-0004-19.</t>
  </si>
  <si>
    <t>Armadio per il contenimento delle stazioni ISO DMR 2MT e 4MT e relativi moduli. Riferimento prescrizioni tecniche "PT Rete VHF Sociale PS.docx"  protocollo D-0000-0004-19. Sito di Galleria San Donato Nuova</t>
  </si>
  <si>
    <t>SEZIONE A - FORNITURA APPARATI RADIO</t>
  </si>
  <si>
    <t>TOTALE IMPORTO OFFERTO PER SEZIONE A</t>
  </si>
  <si>
    <t>TOTALE IMPORTO POSTO A BASE D'ASTA PER SEZIONE A</t>
  </si>
  <si>
    <t>SEZIONE B - SERVIZI DI ATTIVAZIONE E COLLAUDO</t>
  </si>
  <si>
    <t>COLLAUDO IN FABBRICA</t>
  </si>
  <si>
    <t>ATTIVAZIONE IN SITO</t>
  </si>
  <si>
    <t>COLLAUDO IN SITO</t>
  </si>
  <si>
    <t>TOTALE IMPORTO OFFERTO PER SEZIONE B</t>
  </si>
  <si>
    <t>Collaudo in fabbrica a campione. Riferimento prescrizioni tecniche "PT Rete VHF Sociale PS.docx"  protocollo D-0000-0004-19.</t>
  </si>
  <si>
    <t>Attivazione in sito apparati radio 2m e 4m. Riferimento prescrizioni tecniche "PT Rete VHF Sociale PS.docx"  protocollo D-0000-0004-19.</t>
  </si>
  <si>
    <t>Attivazione in sito apparati radio 2m e 4m. Riferimento prescrizioni tecniche "PT Rete VHF Sociale PS.docx"  protocollo D-0000-0004-19. Sito di Galleria San Donato Nuova</t>
  </si>
  <si>
    <t>Collaudo finale in sito apparati radio 2m e 4m. Riferimento prescrizioni tecniche "PT Rete VHF Sociale PS.docx"  protocollo D-0000-0004-19.</t>
  </si>
  <si>
    <t>Collaudo finale in sito apparati radio 2m e 4m. Riferimento prescrizioni tecniche "PT Rete VHF Sociale PS.docx"  protocollo D-0000-0004-19. Sito di Galleria San Donato Nuova</t>
  </si>
  <si>
    <t>TOTALE IMPORTO POSTO A BASE D'ASTA PER SEZIONE B</t>
  </si>
  <si>
    <t>SEZIONE C - SERVIZI DI FORMAZIONE</t>
  </si>
  <si>
    <t>TOTALE IMPORTO OFFERTO PER SEZIONE C</t>
  </si>
  <si>
    <t>CORSO FORMAZIONE 4GG</t>
  </si>
  <si>
    <t>Corso di formazione, 2 sessioni da 4 giorni. Riferimento prescrizioni tecniche "PT Rete VHF Sociale PS.docx"  protocollo D-0000-0004-19.</t>
  </si>
  <si>
    <t>TOTALE IMPORTO POSTO A BASE D'ASTA PER SEZIONE C</t>
  </si>
  <si>
    <t>TOTALE IMPORTO POSTO A BASE D'ASTA (A+B+C)</t>
  </si>
  <si>
    <t>ONERI PER LA SICUREZZA NON SOGGETTI A RIBASSO</t>
  </si>
  <si>
    <t>TOTALE IMPORTO CONTRATTUALE</t>
  </si>
  <si>
    <t xml:space="preserve">Inserire la stima dei costi aziendali relativi alla salute ed alla sicurezza sui luoghi di lavoro di cui all’art. 95, comma 10 del Codice. </t>
  </si>
  <si>
    <t>Inserire la stima dei costi della manodopera, ai sensi dell’art. 95, comma 10 del Codice</t>
  </si>
  <si>
    <t>TOTALE IMPORTO OFFERTO (A+B+C)</t>
  </si>
  <si>
    <t>APPALTO DI FORNITURA, ATTIVAZIONE E COLLAUDO DI APPARATI RADIO VHF DMR PER LA RIQUALIFICAZIONE DELLA RETE RADIO DI AUTOSTRADA A1 TRATTA FIRENZE - FABRO- CIG 7996372EE9</t>
  </si>
  <si>
    <t>All.05-SCHEMA DI OFFERTA ECONOMICA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</si>
</sst>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quot;€&quot;\ * #,##0.00_-;\-&quot;€&quot;\ * #,##0.00_-;_-&quot;€&quot;\ * &quot;-&quot;??_-;_-@_-"/>
    <numFmt numFmtId="165" formatCode="0.000%"/>
  </numFmts>
  <fonts count="9" x14ac:knownFonts="1">
    <font>
      <sz val="11"/>
      <color rgb="FF000000"/>
      <name val="Calibri"/>
      <family val="2"/>
      <charset val="1"/>
    </font>
    <font>
      <sz val="11"/>
      <color theme="1"/>
      <name val="Calibri"/>
      <family val="2"/>
      <scheme val="minor"/>
    </font>
    <font>
      <b/>
      <sz val="11"/>
      <color rgb="FF000000"/>
      <name val="Calibri"/>
      <family val="2"/>
    </font>
    <font>
      <i/>
      <sz val="11"/>
      <color rgb="FF000000"/>
      <name val="Calibri"/>
      <family val="2"/>
    </font>
    <font>
      <sz val="11"/>
      <color rgb="FF000000"/>
      <name val="Calibri"/>
      <family val="2"/>
      <charset val="1"/>
    </font>
    <font>
      <b/>
      <i/>
      <sz val="11"/>
      <color rgb="FF000000"/>
      <name val="Calibri"/>
      <family val="2"/>
    </font>
    <font>
      <b/>
      <sz val="11"/>
      <name val="Calibri"/>
      <family val="2"/>
    </font>
    <font>
      <sz val="10"/>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4" fillId="0" borderId="0" applyFont="0" applyFill="0" applyBorder="0" applyAlignment="0" applyProtection="0"/>
  </cellStyleXfs>
  <cellXfs count="51">
    <xf numFmtId="0" fontId="0" fillId="0" borderId="0" xfId="0"/>
    <xf numFmtId="0" fontId="0" fillId="0" borderId="0" xfId="0" applyProtection="1"/>
    <xf numFmtId="0" fontId="2" fillId="0" borderId="0" xfId="0" applyFont="1" applyAlignment="1" applyProtection="1">
      <alignment horizontal="center" vertical="center" wrapText="1"/>
    </xf>
    <xf numFmtId="0" fontId="0" fillId="0" borderId="0" xfId="0" applyAlignment="1" applyProtection="1">
      <alignment horizontal="left"/>
    </xf>
    <xf numFmtId="0" fontId="0" fillId="0" borderId="0" xfId="0" applyAlignment="1" applyProtection="1">
      <alignment horizontal="center"/>
    </xf>
    <xf numFmtId="0" fontId="0" fillId="0" borderId="2" xfId="0" applyBorder="1" applyAlignment="1" applyProtection="1">
      <alignment vertical="center"/>
    </xf>
    <xf numFmtId="0" fontId="0" fillId="2" borderId="2" xfId="0" applyFill="1" applyBorder="1" applyAlignment="1" applyProtection="1"/>
    <xf numFmtId="0" fontId="0" fillId="0" borderId="1" xfId="0" applyBorder="1" applyAlignment="1" applyProtection="1">
      <alignment vertical="center" wrapText="1"/>
    </xf>
    <xf numFmtId="0" fontId="0" fillId="3" borderId="1" xfId="0" applyFill="1" applyBorder="1" applyAlignment="1" applyProtection="1"/>
    <xf numFmtId="0" fontId="5" fillId="0" borderId="1" xfId="0" applyFont="1" applyBorder="1" applyAlignment="1" applyProtection="1">
      <alignment horizontal="center" vertical="center" wrapText="1"/>
    </xf>
    <xf numFmtId="165" fontId="6" fillId="3" borderId="1" xfId="2" applyNumberFormat="1" applyFont="1" applyFill="1" applyBorder="1" applyAlignment="1" applyProtection="1">
      <alignment horizontal="center" vertical="center"/>
    </xf>
    <xf numFmtId="164" fontId="2" fillId="3" borderId="1" xfId="1"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0" fillId="0" borderId="0" xfId="0" applyAlignment="1">
      <alignment horizontal="left" vertical="center"/>
    </xf>
    <xf numFmtId="0" fontId="7" fillId="0" borderId="1" xfId="0" applyFont="1" applyBorder="1" applyAlignment="1">
      <alignment horizontal="left" vertical="center" wrapText="1"/>
    </xf>
    <xf numFmtId="0" fontId="0" fillId="0" borderId="0" xfId="0" applyAlignment="1" applyProtection="1">
      <alignment vertical="center"/>
    </xf>
    <xf numFmtId="0" fontId="0" fillId="0" borderId="1" xfId="0" applyBorder="1" applyAlignment="1" applyProtection="1">
      <alignment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164" fontId="0" fillId="2" borderId="1" xfId="1" applyFont="1" applyFill="1" applyBorder="1" applyAlignment="1" applyProtection="1">
      <alignment vertical="center"/>
      <protection locked="0"/>
    </xf>
    <xf numFmtId="164" fontId="0" fillId="3" borderId="1" xfId="1" applyFont="1" applyFill="1" applyBorder="1" applyAlignment="1" applyProtection="1">
      <alignment vertical="center"/>
    </xf>
    <xf numFmtId="164" fontId="0" fillId="2" borderId="2" xfId="1" applyFont="1" applyFill="1" applyBorder="1" applyAlignment="1" applyProtection="1">
      <alignment vertical="center"/>
      <protection locked="0"/>
    </xf>
    <xf numFmtId="164" fontId="0" fillId="3" borderId="2" xfId="1" applyFont="1" applyFill="1" applyBorder="1" applyAlignment="1" applyProtection="1">
      <alignment vertical="center"/>
    </xf>
    <xf numFmtId="0" fontId="7" fillId="0" borderId="5" xfId="0" applyFont="1" applyBorder="1" applyAlignment="1">
      <alignment horizontal="left" vertical="center" wrapText="1"/>
    </xf>
    <xf numFmtId="0" fontId="2" fillId="0" borderId="7" xfId="0" applyFont="1" applyBorder="1" applyAlignment="1" applyProtection="1">
      <alignment horizontal="center"/>
    </xf>
    <xf numFmtId="0" fontId="3" fillId="0" borderId="6" xfId="0" applyFont="1" applyBorder="1" applyProtection="1"/>
    <xf numFmtId="0" fontId="5" fillId="0" borderId="6" xfId="0" applyFont="1" applyBorder="1" applyAlignment="1" applyProtection="1">
      <alignment horizont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164" fontId="3" fillId="0" borderId="1" xfId="1" applyFont="1" applyBorder="1" applyAlignment="1" applyProtection="1">
      <alignment horizontal="center"/>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xf>
    <xf numFmtId="44" fontId="0" fillId="3" borderId="8" xfId="0" applyNumberFormat="1" applyFill="1" applyBorder="1" applyAlignment="1" applyProtection="1">
      <alignment horizontal="center"/>
    </xf>
    <xf numFmtId="0" fontId="0" fillId="3" borderId="8" xfId="0" applyFill="1" applyBorder="1" applyAlignment="1" applyProtection="1">
      <alignment horizontal="center"/>
    </xf>
    <xf numFmtId="0" fontId="0" fillId="3" borderId="9" xfId="0" applyFill="1" applyBorder="1" applyAlignment="1" applyProtection="1">
      <alignment horizontal="center"/>
    </xf>
    <xf numFmtId="164" fontId="8" fillId="2" borderId="1" xfId="1" applyFont="1" applyFill="1" applyBorder="1" applyAlignment="1" applyProtection="1">
      <alignment horizontal="center" vertical="center"/>
      <protection locked="0"/>
    </xf>
    <xf numFmtId="0" fontId="8" fillId="0" borderId="1" xfId="0" applyFont="1" applyBorder="1" applyAlignment="1">
      <alignment horizontal="center" wrapText="1"/>
    </xf>
    <xf numFmtId="0" fontId="8" fillId="0" borderId="1" xfId="0" applyFont="1" applyBorder="1" applyAlignment="1">
      <alignment horizontal="center"/>
    </xf>
    <xf numFmtId="164" fontId="2" fillId="0" borderId="10" xfId="1" applyFont="1" applyBorder="1" applyAlignment="1" applyProtection="1">
      <alignment horizontal="center"/>
    </xf>
    <xf numFmtId="164" fontId="2" fillId="0" borderId="11" xfId="1" applyFont="1" applyBorder="1" applyAlignment="1" applyProtection="1">
      <alignment horizontal="center"/>
    </xf>
    <xf numFmtId="164" fontId="2" fillId="0" borderId="12" xfId="1" applyFont="1" applyBorder="1" applyAlignment="1" applyProtection="1">
      <alignment horizontal="center"/>
    </xf>
    <xf numFmtId="164" fontId="2" fillId="3" borderId="10" xfId="1" applyFont="1" applyFill="1" applyBorder="1" applyAlignment="1" applyProtection="1">
      <alignment horizontal="center"/>
    </xf>
    <xf numFmtId="164" fontId="2" fillId="3" borderId="11" xfId="1" applyFont="1" applyFill="1" applyBorder="1" applyAlignment="1" applyProtection="1">
      <alignment horizontal="center"/>
    </xf>
    <xf numFmtId="164" fontId="2" fillId="3" borderId="12" xfId="1" applyFont="1" applyFill="1" applyBorder="1" applyAlignment="1" applyProtection="1">
      <alignment horizontal="center"/>
    </xf>
  </cellXfs>
  <cellStyles count="3">
    <cellStyle name="Normale" xfId="0" builtinId="0"/>
    <cellStyle name="Percentuale" xfId="2" builtinId="5"/>
    <cellStyle name="Valuta" xfId="1" builtinId="4"/>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E703-037C-4880-BD96-523BD569BC50}">
  <sheetPr>
    <pageSetUpPr fitToPage="1"/>
  </sheetPr>
  <dimension ref="A1:I58"/>
  <sheetViews>
    <sheetView tabSelected="1" zoomScaleNormal="100" workbookViewId="0">
      <selection activeCell="E21" sqref="E21"/>
    </sheetView>
  </sheetViews>
  <sheetFormatPr defaultRowHeight="15" x14ac:dyDescent="0.25"/>
  <cols>
    <col min="1" max="1" width="6.5703125" style="3" customWidth="1"/>
    <col min="2" max="2" width="30.140625" style="16" bestFit="1" customWidth="1"/>
    <col min="3" max="3" width="95.140625" style="1" customWidth="1"/>
    <col min="4" max="4" width="12.42578125" style="4" customWidth="1"/>
    <col min="5" max="5" width="15.85546875" style="1" customWidth="1"/>
    <col min="6" max="6" width="33.7109375" style="1" customWidth="1"/>
    <col min="7" max="7" width="16.42578125" style="1" customWidth="1"/>
    <col min="8" max="8" width="8.5703125" style="1" customWidth="1"/>
    <col min="9" max="9" width="53.28515625" style="1" customWidth="1"/>
    <col min="10" max="1008" width="8.5703125" style="1" customWidth="1"/>
    <col min="1009" max="16384" width="9.140625" style="1"/>
  </cols>
  <sheetData>
    <row r="1" spans="1:9" ht="34.5" customHeight="1" x14ac:dyDescent="0.25">
      <c r="A1" s="31" t="s">
        <v>58</v>
      </c>
      <c r="B1" s="31"/>
      <c r="C1" s="31"/>
      <c r="D1" s="31"/>
      <c r="E1" s="31"/>
      <c r="F1" s="31"/>
    </row>
    <row r="2" spans="1:9" ht="28.5" customHeight="1" x14ac:dyDescent="0.25">
      <c r="A2" s="32" t="s">
        <v>57</v>
      </c>
      <c r="B2" s="32"/>
      <c r="C2" s="32"/>
      <c r="D2" s="32"/>
      <c r="E2" s="32"/>
      <c r="F2" s="32"/>
      <c r="H2" s="5" t="s">
        <v>0</v>
      </c>
    </row>
    <row r="3" spans="1:9" ht="15" customHeight="1" x14ac:dyDescent="0.25">
      <c r="A3" s="2"/>
      <c r="B3" s="2"/>
      <c r="C3" s="2"/>
      <c r="D3" s="2"/>
      <c r="E3" s="2"/>
      <c r="F3" s="2"/>
      <c r="H3" s="6"/>
      <c r="I3" s="7" t="s">
        <v>3</v>
      </c>
    </row>
    <row r="4" spans="1:9" ht="34.5" customHeight="1" x14ac:dyDescent="0.25">
      <c r="A4" s="34" t="s">
        <v>1</v>
      </c>
      <c r="B4" s="35"/>
      <c r="C4" s="37"/>
      <c r="D4" s="37"/>
      <c r="E4" s="37"/>
      <c r="F4" s="37"/>
      <c r="H4" s="8"/>
      <c r="I4" s="7" t="s">
        <v>2</v>
      </c>
    </row>
    <row r="6" spans="1:9" x14ac:dyDescent="0.25">
      <c r="A6" s="38" t="s">
        <v>32</v>
      </c>
      <c r="B6" s="38"/>
      <c r="C6" s="38"/>
      <c r="D6" s="38"/>
      <c r="E6" s="38"/>
      <c r="F6" s="38"/>
    </row>
    <row r="7" spans="1:9" ht="30" x14ac:dyDescent="0.25">
      <c r="A7" s="13" t="s">
        <v>4</v>
      </c>
      <c r="B7" s="13" t="s">
        <v>16</v>
      </c>
      <c r="C7" s="13" t="s">
        <v>17</v>
      </c>
      <c r="D7" s="13" t="s">
        <v>5</v>
      </c>
      <c r="E7" s="12" t="s">
        <v>7</v>
      </c>
      <c r="F7" s="13" t="s">
        <v>6</v>
      </c>
    </row>
    <row r="8" spans="1:9" ht="25.5" x14ac:dyDescent="0.25">
      <c r="A8" s="18">
        <v>1</v>
      </c>
      <c r="B8" s="17" t="s">
        <v>9</v>
      </c>
      <c r="C8" s="15" t="s">
        <v>18</v>
      </c>
      <c r="D8" s="18">
        <v>1</v>
      </c>
      <c r="E8" s="20"/>
      <c r="F8" s="21">
        <f>D8*E8</f>
        <v>0</v>
      </c>
    </row>
    <row r="9" spans="1:9" ht="25.5" x14ac:dyDescent="0.25">
      <c r="A9" s="18">
        <v>2</v>
      </c>
      <c r="B9" s="17" t="s">
        <v>10</v>
      </c>
      <c r="C9" s="15" t="s">
        <v>19</v>
      </c>
      <c r="D9" s="18">
        <v>1</v>
      </c>
      <c r="E9" s="20"/>
      <c r="F9" s="21">
        <f t="shared" ref="F9:F11" si="0">D9*E9</f>
        <v>0</v>
      </c>
    </row>
    <row r="10" spans="1:9" ht="140.25" x14ac:dyDescent="0.25">
      <c r="A10" s="18">
        <v>3</v>
      </c>
      <c r="B10" s="17" t="s">
        <v>11</v>
      </c>
      <c r="C10" s="15" t="s">
        <v>20</v>
      </c>
      <c r="D10" s="18">
        <v>2</v>
      </c>
      <c r="E10" s="20"/>
      <c r="F10" s="21">
        <f t="shared" si="0"/>
        <v>0</v>
      </c>
    </row>
    <row r="11" spans="1:9" ht="140.25" x14ac:dyDescent="0.25">
      <c r="A11" s="18">
        <v>4</v>
      </c>
      <c r="B11" s="17" t="s">
        <v>11</v>
      </c>
      <c r="C11" s="15" t="s">
        <v>21</v>
      </c>
      <c r="D11" s="18">
        <v>1</v>
      </c>
      <c r="E11" s="20"/>
      <c r="F11" s="21">
        <f t="shared" si="0"/>
        <v>0</v>
      </c>
    </row>
    <row r="12" spans="1:9" ht="25.5" x14ac:dyDescent="0.25">
      <c r="A12" s="19">
        <v>5</v>
      </c>
      <c r="B12" s="5" t="s">
        <v>12</v>
      </c>
      <c r="C12" s="15" t="s">
        <v>22</v>
      </c>
      <c r="D12" s="19">
        <v>2</v>
      </c>
      <c r="E12" s="22"/>
      <c r="F12" s="23">
        <f t="shared" ref="F12:F21" si="1">D12*E12</f>
        <v>0</v>
      </c>
    </row>
    <row r="13" spans="1:9" ht="25.5" x14ac:dyDescent="0.25">
      <c r="A13" s="18">
        <v>6</v>
      </c>
      <c r="B13" s="5" t="s">
        <v>12</v>
      </c>
      <c r="C13" s="15" t="s">
        <v>23</v>
      </c>
      <c r="D13" s="19">
        <v>1</v>
      </c>
      <c r="E13" s="22"/>
      <c r="F13" s="23">
        <f t="shared" si="1"/>
        <v>0</v>
      </c>
    </row>
    <row r="14" spans="1:9" ht="25.5" x14ac:dyDescent="0.25">
      <c r="A14" s="18">
        <v>7</v>
      </c>
      <c r="B14" s="5" t="s">
        <v>13</v>
      </c>
      <c r="C14" s="15" t="s">
        <v>24</v>
      </c>
      <c r="D14" s="19">
        <v>21</v>
      </c>
      <c r="E14" s="22"/>
      <c r="F14" s="23">
        <f t="shared" si="1"/>
        <v>0</v>
      </c>
    </row>
    <row r="15" spans="1:9" ht="25.5" x14ac:dyDescent="0.25">
      <c r="A15" s="18">
        <v>8</v>
      </c>
      <c r="B15" s="5" t="s">
        <v>14</v>
      </c>
      <c r="C15" s="15" t="s">
        <v>25</v>
      </c>
      <c r="D15" s="19">
        <v>21</v>
      </c>
      <c r="E15" s="22"/>
      <c r="F15" s="23">
        <f t="shared" si="1"/>
        <v>0</v>
      </c>
    </row>
    <row r="16" spans="1:9" ht="25.5" x14ac:dyDescent="0.25">
      <c r="A16" s="18">
        <v>9</v>
      </c>
      <c r="B16" s="5" t="s">
        <v>13</v>
      </c>
      <c r="C16" s="15" t="s">
        <v>26</v>
      </c>
      <c r="D16" s="19">
        <v>1</v>
      </c>
      <c r="E16" s="22"/>
      <c r="F16" s="23">
        <f t="shared" si="1"/>
        <v>0</v>
      </c>
    </row>
    <row r="17" spans="1:6" ht="25.5" x14ac:dyDescent="0.25">
      <c r="A17" s="19">
        <v>10</v>
      </c>
      <c r="B17" s="5" t="s">
        <v>14</v>
      </c>
      <c r="C17" s="15" t="s">
        <v>27</v>
      </c>
      <c r="D17" s="19">
        <v>1</v>
      </c>
      <c r="E17" s="22"/>
      <c r="F17" s="23">
        <f t="shared" si="1"/>
        <v>0</v>
      </c>
    </row>
    <row r="18" spans="1:6" ht="25.5" x14ac:dyDescent="0.25">
      <c r="A18" s="18">
        <v>11</v>
      </c>
      <c r="B18" s="5" t="s">
        <v>13</v>
      </c>
      <c r="C18" s="15" t="s">
        <v>28</v>
      </c>
      <c r="D18" s="19">
        <v>3</v>
      </c>
      <c r="E18" s="22"/>
      <c r="F18" s="23">
        <f t="shared" si="1"/>
        <v>0</v>
      </c>
    </row>
    <row r="19" spans="1:6" ht="25.5" x14ac:dyDescent="0.25">
      <c r="A19" s="18">
        <v>12</v>
      </c>
      <c r="B19" s="5" t="s">
        <v>14</v>
      </c>
      <c r="C19" s="15" t="s">
        <v>29</v>
      </c>
      <c r="D19" s="19">
        <v>3</v>
      </c>
      <c r="E19" s="22"/>
      <c r="F19" s="23">
        <f t="shared" si="1"/>
        <v>0</v>
      </c>
    </row>
    <row r="20" spans="1:6" ht="25.5" x14ac:dyDescent="0.25">
      <c r="A20" s="18">
        <v>13</v>
      </c>
      <c r="B20" s="5" t="s">
        <v>15</v>
      </c>
      <c r="C20" s="15" t="s">
        <v>30</v>
      </c>
      <c r="D20" s="19">
        <v>22</v>
      </c>
      <c r="E20" s="22"/>
      <c r="F20" s="23">
        <f t="shared" si="1"/>
        <v>0</v>
      </c>
    </row>
    <row r="21" spans="1:6" ht="25.5" x14ac:dyDescent="0.25">
      <c r="A21" s="18">
        <v>14</v>
      </c>
      <c r="B21" s="5" t="s">
        <v>15</v>
      </c>
      <c r="C21" s="15" t="s">
        <v>31</v>
      </c>
      <c r="D21" s="19">
        <v>1</v>
      </c>
      <c r="E21" s="22"/>
      <c r="F21" s="23">
        <f t="shared" si="1"/>
        <v>0</v>
      </c>
    </row>
    <row r="22" spans="1:6" ht="34.5" customHeight="1" x14ac:dyDescent="0.25">
      <c r="A22" s="36" t="s">
        <v>33</v>
      </c>
      <c r="B22" s="36"/>
      <c r="C22" s="36"/>
      <c r="D22" s="36"/>
      <c r="E22" s="36"/>
      <c r="F22" s="11">
        <f>IF(SUM(F8:F21)&gt;D25, "ERRORE: IMPORTO SUPERIORE ALLA BASE D'ASTA DI € 473.153,98", SUM(F8:F21))</f>
        <v>0</v>
      </c>
    </row>
    <row r="24" spans="1:6" ht="45" x14ac:dyDescent="0.25">
      <c r="D24" s="31" t="s">
        <v>34</v>
      </c>
      <c r="E24" s="31"/>
      <c r="F24" s="9" t="s">
        <v>8</v>
      </c>
    </row>
    <row r="25" spans="1:6" x14ac:dyDescent="0.25">
      <c r="D25" s="33">
        <v>473153.98</v>
      </c>
      <c r="E25" s="33"/>
      <c r="F25" s="10" t="str">
        <f>IF(1-F22/D25=100%,"",1-F22/D25)</f>
        <v/>
      </c>
    </row>
    <row r="27" spans="1:6" x14ac:dyDescent="0.25">
      <c r="A27" s="38" t="s">
        <v>35</v>
      </c>
      <c r="B27" s="38"/>
      <c r="C27" s="38"/>
      <c r="D27" s="38"/>
      <c r="E27" s="38"/>
      <c r="F27" s="38"/>
    </row>
    <row r="28" spans="1:6" ht="30" x14ac:dyDescent="0.25">
      <c r="A28" s="13" t="s">
        <v>4</v>
      </c>
      <c r="B28" s="13" t="s">
        <v>16</v>
      </c>
      <c r="C28" s="13" t="s">
        <v>17</v>
      </c>
      <c r="D28" s="13" t="s">
        <v>5</v>
      </c>
      <c r="E28" s="12" t="s">
        <v>7</v>
      </c>
      <c r="F28" s="13" t="s">
        <v>6</v>
      </c>
    </row>
    <row r="29" spans="1:6" ht="25.5" x14ac:dyDescent="0.25">
      <c r="A29" s="18">
        <v>1</v>
      </c>
      <c r="B29" s="17" t="s">
        <v>36</v>
      </c>
      <c r="C29" s="15" t="s">
        <v>40</v>
      </c>
      <c r="D29" s="18">
        <v>1</v>
      </c>
      <c r="E29" s="20"/>
      <c r="F29" s="21">
        <f>D29*E29</f>
        <v>0</v>
      </c>
    </row>
    <row r="30" spans="1:6" ht="25.5" x14ac:dyDescent="0.25">
      <c r="A30" s="18">
        <v>2</v>
      </c>
      <c r="B30" s="17" t="s">
        <v>37</v>
      </c>
      <c r="C30" s="15" t="s">
        <v>41</v>
      </c>
      <c r="D30" s="18">
        <v>22</v>
      </c>
      <c r="E30" s="20"/>
      <c r="F30" s="21">
        <f t="shared" ref="F30:F33" si="2">D30*E30</f>
        <v>0</v>
      </c>
    </row>
    <row r="31" spans="1:6" ht="25.5" x14ac:dyDescent="0.25">
      <c r="A31" s="18">
        <v>3</v>
      </c>
      <c r="B31" s="17" t="s">
        <v>37</v>
      </c>
      <c r="C31" s="15" t="s">
        <v>42</v>
      </c>
      <c r="D31" s="18">
        <v>1</v>
      </c>
      <c r="E31" s="20"/>
      <c r="F31" s="21">
        <f t="shared" si="2"/>
        <v>0</v>
      </c>
    </row>
    <row r="32" spans="1:6" ht="25.5" x14ac:dyDescent="0.25">
      <c r="A32" s="18">
        <v>4</v>
      </c>
      <c r="B32" s="17" t="s">
        <v>38</v>
      </c>
      <c r="C32" s="15" t="s">
        <v>43</v>
      </c>
      <c r="D32" s="18">
        <v>22</v>
      </c>
      <c r="E32" s="20"/>
      <c r="F32" s="21">
        <f t="shared" si="2"/>
        <v>0</v>
      </c>
    </row>
    <row r="33" spans="1:6" ht="25.5" x14ac:dyDescent="0.25">
      <c r="A33" s="19">
        <v>5</v>
      </c>
      <c r="B33" s="5" t="s">
        <v>38</v>
      </c>
      <c r="C33" s="15" t="s">
        <v>44</v>
      </c>
      <c r="D33" s="19">
        <v>1</v>
      </c>
      <c r="E33" s="22"/>
      <c r="F33" s="23">
        <f t="shared" si="2"/>
        <v>0</v>
      </c>
    </row>
    <row r="34" spans="1:6" x14ac:dyDescent="0.25">
      <c r="A34" s="36" t="s">
        <v>39</v>
      </c>
      <c r="B34" s="36"/>
      <c r="C34" s="36"/>
      <c r="D34" s="36"/>
      <c r="E34" s="36"/>
      <c r="F34" s="11">
        <f>IF(SUM(F29:F33)&gt;D37, "ERRORE: IMPORTO SUPERIORE ALLA BASE D'ASTA DI € 46.191,72", SUM(F29:F33))</f>
        <v>0</v>
      </c>
    </row>
    <row r="36" spans="1:6" ht="45" x14ac:dyDescent="0.25">
      <c r="D36" s="31" t="s">
        <v>45</v>
      </c>
      <c r="E36" s="31"/>
      <c r="F36" s="9" t="s">
        <v>8</v>
      </c>
    </row>
    <row r="37" spans="1:6" x14ac:dyDescent="0.25">
      <c r="D37" s="33">
        <v>46191.72</v>
      </c>
      <c r="E37" s="33"/>
      <c r="F37" s="10" t="str">
        <f>IF(1-F34/D37=100%,"",1-F34/D37)</f>
        <v/>
      </c>
    </row>
    <row r="39" spans="1:6" x14ac:dyDescent="0.25">
      <c r="A39" s="38" t="s">
        <v>46</v>
      </c>
      <c r="B39" s="38"/>
      <c r="C39" s="38"/>
      <c r="D39" s="38"/>
      <c r="E39" s="38"/>
      <c r="F39" s="38"/>
    </row>
    <row r="40" spans="1:6" ht="30" x14ac:dyDescent="0.25">
      <c r="A40" s="13" t="s">
        <v>4</v>
      </c>
      <c r="B40" s="13" t="s">
        <v>16</v>
      </c>
      <c r="C40" s="13" t="s">
        <v>17</v>
      </c>
      <c r="D40" s="13" t="s">
        <v>5</v>
      </c>
      <c r="E40" s="12" t="s">
        <v>7</v>
      </c>
      <c r="F40" s="13" t="s">
        <v>6</v>
      </c>
    </row>
    <row r="41" spans="1:6" ht="25.5" x14ac:dyDescent="0.25">
      <c r="A41" s="18">
        <v>1</v>
      </c>
      <c r="B41" s="14" t="s">
        <v>48</v>
      </c>
      <c r="C41" s="24" t="s">
        <v>49</v>
      </c>
      <c r="D41" s="18">
        <v>2</v>
      </c>
      <c r="E41" s="20"/>
      <c r="F41" s="21">
        <f>D41*E41</f>
        <v>0</v>
      </c>
    </row>
    <row r="42" spans="1:6" x14ac:dyDescent="0.25">
      <c r="A42" s="36" t="s">
        <v>47</v>
      </c>
      <c r="B42" s="36"/>
      <c r="C42" s="36"/>
      <c r="D42" s="36"/>
      <c r="E42" s="36"/>
      <c r="F42" s="11">
        <f>IF(SUM(F41:F41)&gt;D45, "ERRORE: IMPORTO SUPERIORE ALLA BASE D'ASTA DI € 4.000,00", SUM(F41:F41))</f>
        <v>0</v>
      </c>
    </row>
    <row r="44" spans="1:6" ht="45" x14ac:dyDescent="0.25">
      <c r="D44" s="31" t="s">
        <v>50</v>
      </c>
      <c r="E44" s="31"/>
      <c r="F44" s="9" t="s">
        <v>8</v>
      </c>
    </row>
    <row r="45" spans="1:6" x14ac:dyDescent="0.25">
      <c r="D45" s="33">
        <v>4000</v>
      </c>
      <c r="E45" s="33"/>
      <c r="F45" s="10" t="str">
        <f>IF(1-F42/D45=100%,"",1-F42/D45)</f>
        <v/>
      </c>
    </row>
    <row r="46" spans="1:6" ht="15.75" thickBot="1" x14ac:dyDescent="0.3"/>
    <row r="47" spans="1:6" ht="15.75" thickBot="1" x14ac:dyDescent="0.3">
      <c r="C47" s="25" t="s">
        <v>56</v>
      </c>
      <c r="D47" s="39">
        <f>F22+F34+F42</f>
        <v>0</v>
      </c>
      <c r="E47" s="40"/>
      <c r="F47" s="41"/>
    </row>
    <row r="49" spans="2:7" ht="45" x14ac:dyDescent="0.25">
      <c r="D49" s="31" t="s">
        <v>51</v>
      </c>
      <c r="E49" s="31"/>
      <c r="F49" s="9" t="s">
        <v>8</v>
      </c>
    </row>
    <row r="50" spans="2:7" x14ac:dyDescent="0.25">
      <c r="D50" s="33">
        <f>D25+D37+D45</f>
        <v>523345.69999999995</v>
      </c>
      <c r="E50" s="33"/>
      <c r="F50" s="10" t="str">
        <f>IF(1-F47/D50=100%,"",1-F47/D50)</f>
        <v/>
      </c>
    </row>
    <row r="51" spans="2:7" ht="15.75" thickBot="1" x14ac:dyDescent="0.3"/>
    <row r="52" spans="2:7" ht="15.75" thickBot="1" x14ac:dyDescent="0.3">
      <c r="C52" s="26" t="s">
        <v>52</v>
      </c>
      <c r="D52" s="45">
        <v>420.84</v>
      </c>
      <c r="E52" s="46"/>
      <c r="F52" s="47"/>
    </row>
    <row r="53" spans="2:7" ht="15.75" thickBot="1" x14ac:dyDescent="0.3"/>
    <row r="54" spans="2:7" ht="15.75" thickBot="1" x14ac:dyDescent="0.3">
      <c r="C54" s="27" t="s">
        <v>53</v>
      </c>
      <c r="D54" s="48" t="str">
        <f>IF(D47+D52=420.84,"",D47+D52)</f>
        <v/>
      </c>
      <c r="E54" s="49"/>
      <c r="F54" s="50"/>
    </row>
    <row r="56" spans="2:7" ht="15" customHeight="1" x14ac:dyDescent="0.25">
      <c r="B56" s="43" t="s">
        <v>54</v>
      </c>
      <c r="C56" s="43"/>
      <c r="D56" s="42"/>
      <c r="E56" s="42"/>
    </row>
    <row r="57" spans="2:7" x14ac:dyDescent="0.25">
      <c r="B57" s="28"/>
      <c r="C57" s="29"/>
      <c r="D57" s="29"/>
      <c r="E57" s="30"/>
      <c r="F57" s="30"/>
      <c r="G57" s="29"/>
    </row>
    <row r="58" spans="2:7" x14ac:dyDescent="0.25">
      <c r="B58" s="44" t="s">
        <v>55</v>
      </c>
      <c r="C58" s="44"/>
      <c r="D58" s="42"/>
      <c r="E58" s="42"/>
    </row>
  </sheetData>
  <sheetProtection algorithmName="SHA-512" hashValue="KDcrxFwD0O2lEQ8DxUWZuAp6USyANO2A4g90pboJXkJJb+W6bOR1Fdc/OoILWSuG+DrUGVUS8xulR8qzcrs3Dg==" saltValue="EKhbuFX0B6K7VbTvbE7VFA==" spinCount="100000" sheet="1" objects="1" scenarios="1"/>
  <mergeCells count="25">
    <mergeCell ref="D56:E56"/>
    <mergeCell ref="D58:E58"/>
    <mergeCell ref="B56:C56"/>
    <mergeCell ref="B58:C58"/>
    <mergeCell ref="D49:E49"/>
    <mergeCell ref="D50:E50"/>
    <mergeCell ref="D52:F52"/>
    <mergeCell ref="D54:F54"/>
    <mergeCell ref="A42:E42"/>
    <mergeCell ref="D44:E44"/>
    <mergeCell ref="D45:E45"/>
    <mergeCell ref="D47:F47"/>
    <mergeCell ref="A27:F27"/>
    <mergeCell ref="A34:E34"/>
    <mergeCell ref="D36:E36"/>
    <mergeCell ref="D37:E37"/>
    <mergeCell ref="A39:F39"/>
    <mergeCell ref="A1:F1"/>
    <mergeCell ref="A2:F2"/>
    <mergeCell ref="D24:E24"/>
    <mergeCell ref="D25:E25"/>
    <mergeCell ref="A4:B4"/>
    <mergeCell ref="A22:E22"/>
    <mergeCell ref="C4:F4"/>
    <mergeCell ref="A6:F6"/>
  </mergeCells>
  <conditionalFormatting sqref="C4">
    <cfRule type="notContainsBlanks" dxfId="5" priority="13">
      <formula>LEN(TRIM(C4))&gt;0</formula>
    </cfRule>
  </conditionalFormatting>
  <conditionalFormatting sqref="E8:E21">
    <cfRule type="notContainsBlanks" dxfId="4" priority="5">
      <formula>LEN(TRIM(E8))&gt;0</formula>
    </cfRule>
  </conditionalFormatting>
  <conditionalFormatting sqref="E29:E33">
    <cfRule type="notContainsBlanks" dxfId="3" priority="4">
      <formula>LEN(TRIM(E29))&gt;0</formula>
    </cfRule>
  </conditionalFormatting>
  <conditionalFormatting sqref="E41">
    <cfRule type="notContainsBlanks" dxfId="2" priority="3">
      <formula>LEN(TRIM(E41))&gt;0</formula>
    </cfRule>
  </conditionalFormatting>
  <conditionalFormatting sqref="D58:E58">
    <cfRule type="notContainsBlanks" dxfId="1" priority="1">
      <formula>LEN(TRIM(D58))&gt;0</formula>
    </cfRule>
  </conditionalFormatting>
  <conditionalFormatting sqref="D56:E56">
    <cfRule type="notContainsBlanks" dxfId="0" priority="2">
      <formula>LEN(TRIM(D56))&gt;0</formula>
    </cfRule>
  </conditionalFormatting>
  <pageMargins left="0.70833333333333304" right="0.70833333333333304" top="0.74791666666666701" bottom="0.74791666666666701" header="0.51180555555555496" footer="0.51180555555555496"/>
  <pageSetup paperSize="9" scale="44"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Boellis, Alberto</dc:creator>
  <cp:lastModifiedBy>Boellis, Alberto</cp:lastModifiedBy>
  <cp:lastPrinted>2019-09-02T09:27:57Z</cp:lastPrinted>
  <dcterms:created xsi:type="dcterms:W3CDTF">2018-04-05T15:57:05Z</dcterms:created>
  <dcterms:modified xsi:type="dcterms:W3CDTF">2019-09-02T09:28:22Z</dcterms:modified>
</cp:coreProperties>
</file>